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/>
  <mc:AlternateContent xmlns:mc="http://schemas.openxmlformats.org/markup-compatibility/2006">
    <mc:Choice Requires="x15">
      <x15ac:absPath xmlns:x15ac="http://schemas.microsoft.com/office/spreadsheetml/2010/11/ac" url="C:\Users\593284\Documents\1_Applications of Engineering 1\3 Mechatronics Unit\"/>
    </mc:Choice>
  </mc:AlternateContent>
  <xr:revisionPtr revIDLastSave="0" documentId="13_ncr:1_{35DC68A2-00E6-4728-B05E-15216AAE6811}" xr6:coauthVersionLast="47" xr6:coauthVersionMax="47" xr10:uidLastSave="{00000000-0000-0000-0000-000000000000}"/>
  <bookViews>
    <workbookView xWindow="-110" yWindow="-110" windowWidth="19420" windowHeight="11620" xr2:uid="{00000000-000D-0000-FFFF-FFFF00000000}"/>
  </bookViews>
  <sheets>
    <sheet name="Robot Path 1" sheetId="5" r:id="rId1"/>
    <sheet name="Robot Path 2" sheetId="6" r:id="rId2"/>
    <sheet name="Robot Path 3" sheetId="7" r:id="rId3"/>
  </sheets>
  <externalReferences>
    <externalReference r:id="rId4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P14" i="7" l="1"/>
  <c r="P22" i="7" s="1"/>
  <c r="Q22" i="7" s="1"/>
  <c r="P15" i="7"/>
  <c r="P14" i="6"/>
  <c r="P15" i="6"/>
  <c r="F10" i="7"/>
  <c r="E10" i="7"/>
  <c r="F9" i="7"/>
  <c r="E9" i="7"/>
  <c r="F8" i="7"/>
  <c r="E8" i="7"/>
  <c r="F7" i="7"/>
  <c r="E7" i="7"/>
  <c r="F6" i="7"/>
  <c r="E6" i="7"/>
  <c r="P22" i="6"/>
  <c r="Q22" i="6" s="1"/>
  <c r="F10" i="6"/>
  <c r="E10" i="6"/>
  <c r="P7" i="6" s="1"/>
  <c r="Q7" i="6" s="1"/>
  <c r="F9" i="6"/>
  <c r="E9" i="6"/>
  <c r="F8" i="6"/>
  <c r="E8" i="6"/>
  <c r="F7" i="6"/>
  <c r="E7" i="6"/>
  <c r="P4" i="6" s="1"/>
  <c r="Q4" i="6" s="1"/>
  <c r="F6" i="6"/>
  <c r="E6" i="6"/>
  <c r="P22" i="5"/>
  <c r="Q22" i="5" s="1"/>
  <c r="F7" i="5"/>
  <c r="F8" i="5"/>
  <c r="F9" i="5"/>
  <c r="F10" i="5"/>
  <c r="F11" i="5"/>
  <c r="F6" i="5"/>
  <c r="E7" i="5"/>
  <c r="E8" i="5"/>
  <c r="E9" i="5"/>
  <c r="E10" i="5"/>
  <c r="E11" i="5"/>
  <c r="E6" i="5"/>
  <c r="P7" i="7" l="1"/>
  <c r="Q7" i="7" s="1"/>
  <c r="P6" i="7"/>
  <c r="Q6" i="7" s="1"/>
  <c r="P21" i="7"/>
  <c r="Q21" i="7" s="1"/>
  <c r="P4" i="7"/>
  <c r="Q4" i="7" s="1"/>
  <c r="P12" i="7"/>
  <c r="P11" i="7"/>
  <c r="P6" i="6"/>
  <c r="Q6" i="6" s="1"/>
  <c r="P13" i="6"/>
  <c r="P21" i="6" s="1"/>
  <c r="Q21" i="6" s="1"/>
  <c r="P5" i="6"/>
  <c r="Q5" i="6" s="1"/>
  <c r="P3" i="6"/>
  <c r="Q3" i="6" s="1"/>
  <c r="P11" i="6"/>
  <c r="P12" i="6"/>
  <c r="P5" i="7"/>
  <c r="Q5" i="7" s="1"/>
  <c r="P3" i="7"/>
  <c r="Q3" i="7" s="1"/>
  <c r="P3" i="5"/>
  <c r="Q3" i="5" s="1"/>
  <c r="P13" i="5"/>
  <c r="P21" i="5" s="1"/>
  <c r="Q21" i="5" s="1"/>
  <c r="P12" i="5"/>
  <c r="P16" i="5"/>
  <c r="P23" i="5" s="1"/>
  <c r="Q23" i="5" s="1"/>
  <c r="P11" i="5"/>
  <c r="P8" i="5"/>
  <c r="Q8" i="5" s="1"/>
  <c r="P7" i="5"/>
  <c r="Q7" i="5" s="1"/>
  <c r="P6" i="5"/>
  <c r="Q6" i="5" s="1"/>
  <c r="P5" i="5"/>
  <c r="Q5" i="5" s="1"/>
  <c r="P4" i="5"/>
  <c r="Q4" i="5" s="1"/>
  <c r="P20" i="7" l="1"/>
  <c r="Q20" i="7" s="1"/>
  <c r="Q25" i="7" s="1"/>
  <c r="P19" i="7"/>
  <c r="Q19" i="7" s="1"/>
  <c r="P20" i="6"/>
  <c r="Q20" i="6" s="1"/>
  <c r="P19" i="6"/>
  <c r="Q19" i="6" s="1"/>
  <c r="Q25" i="6" s="1"/>
  <c r="P19" i="5"/>
  <c r="Q19" i="5" s="1"/>
  <c r="P20" i="5"/>
  <c r="Q20" i="5" s="1"/>
  <c r="Q25" i="5" s="1"/>
</calcChain>
</file>

<file path=xl/sharedStrings.xml><?xml version="1.0" encoding="utf-8"?>
<sst xmlns="http://schemas.openxmlformats.org/spreadsheetml/2006/main" count="54" uniqueCount="22">
  <si>
    <t>Origin</t>
  </si>
  <si>
    <t>X (ft)</t>
  </si>
  <si>
    <t>Y (ft)</t>
  </si>
  <si>
    <t>Delta X (ft)</t>
  </si>
  <si>
    <t>Delta Y (ft)</t>
  </si>
  <si>
    <t>Forward Speed (ft/s)</t>
  </si>
  <si>
    <t>End Pt</t>
  </si>
  <si>
    <t>Turn Angle (degrees)</t>
  </si>
  <si>
    <t>Forward Distance (ft)</t>
  </si>
  <si>
    <t>Forward Time (s)</t>
  </si>
  <si>
    <t>Turn Time (s)</t>
  </si>
  <si>
    <t>Turning Speed (degrees/s)</t>
  </si>
  <si>
    <t>Relative Angle (degrees)</t>
  </si>
  <si>
    <t>Check angles and adjust</t>
  </si>
  <si>
    <t>due to dividing by zero</t>
  </si>
  <si>
    <t>or angle in another quadrant.</t>
  </si>
  <si>
    <t>Total Time for Path 1 (s)</t>
  </si>
  <si>
    <t>Search-and-Rescue Path Optimization Path 1 - Example</t>
  </si>
  <si>
    <t>Search-and-Rescue Path Optimization Path 2 - Example</t>
  </si>
  <si>
    <t>Search-and-Rescue Path Optimization Path 3 - Example</t>
  </si>
  <si>
    <t>Total Time for Path 2 (s)</t>
  </si>
  <si>
    <t>Total Time for Path 3 (s)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</si>
</sst>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Times New Roman"/>
      <family val="1"/>
    </font>
    <font>
      <sz val="11"/>
      <color theme="1"/>
      <name val="Times New Roman"/>
      <family val="1"/>
    </font>
    <font>
      <b/>
      <sz val="14"/>
      <color theme="1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3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2" fillId="0" borderId="1" xfId="0" applyFont="1" applyBorder="1"/>
    <xf numFmtId="0" fontId="3" fillId="0" borderId="14" xfId="0" applyFont="1" applyBorder="1"/>
    <xf numFmtId="0" fontId="2" fillId="0" borderId="1" xfId="0" applyFont="1" applyBorder="1" applyAlignment="1">
      <alignment horizontal="center"/>
    </xf>
    <xf numFmtId="0" fontId="3" fillId="0" borderId="19" xfId="0" applyFont="1" applyBorder="1"/>
    <xf numFmtId="0" fontId="3" fillId="0" borderId="13" xfId="0" applyFont="1" applyBorder="1"/>
    <xf numFmtId="0" fontId="3" fillId="0" borderId="20" xfId="0" applyFont="1" applyBorder="1"/>
    <xf numFmtId="0" fontId="3" fillId="0" borderId="21" xfId="0" applyFont="1" applyBorder="1"/>
    <xf numFmtId="0" fontId="3" fillId="0" borderId="12" xfId="0" applyFont="1" applyBorder="1"/>
    <xf numFmtId="0" fontId="3" fillId="0" borderId="22" xfId="0" applyFont="1" applyBorder="1"/>
    <xf numFmtId="0" fontId="3" fillId="0" borderId="23" xfId="0" applyFont="1" applyBorder="1"/>
    <xf numFmtId="0" fontId="3" fillId="0" borderId="24" xfId="0" applyFont="1" applyBorder="1"/>
    <xf numFmtId="0" fontId="3" fillId="0" borderId="26" xfId="0" applyFont="1" applyBorder="1"/>
    <xf numFmtId="0" fontId="2" fillId="0" borderId="14" xfId="0" applyFont="1" applyBorder="1"/>
    <xf numFmtId="0" fontId="3" fillId="0" borderId="9" xfId="0" applyFont="1" applyBorder="1"/>
    <xf numFmtId="0" fontId="3" fillId="0" borderId="8" xfId="0" applyFont="1" applyBorder="1"/>
    <xf numFmtId="0" fontId="3" fillId="0" borderId="2" xfId="0" applyFont="1" applyBorder="1"/>
    <xf numFmtId="0" fontId="3" fillId="0" borderId="15" xfId="0" applyFont="1" applyBorder="1"/>
    <xf numFmtId="0" fontId="2" fillId="0" borderId="7" xfId="0" applyFont="1" applyBorder="1"/>
    <xf numFmtId="0" fontId="4" fillId="0" borderId="0" xfId="0" applyFont="1"/>
    <xf numFmtId="164" fontId="3" fillId="0" borderId="18" xfId="0" applyNumberFormat="1" applyFont="1" applyBorder="1"/>
    <xf numFmtId="164" fontId="3" fillId="0" borderId="7" xfId="0" applyNumberFormat="1" applyFont="1" applyBorder="1"/>
    <xf numFmtId="0" fontId="3" fillId="2" borderId="6" xfId="0" applyFont="1" applyFill="1" applyBorder="1"/>
    <xf numFmtId="0" fontId="3" fillId="2" borderId="13" xfId="0" applyFont="1" applyFill="1" applyBorder="1"/>
    <xf numFmtId="0" fontId="3" fillId="2" borderId="16" xfId="0" applyFont="1" applyFill="1" applyBorder="1"/>
    <xf numFmtId="0" fontId="3" fillId="2" borderId="12" xfId="0" applyFont="1" applyFill="1" applyBorder="1"/>
    <xf numFmtId="0" fontId="3" fillId="2" borderId="17" xfId="0" applyFont="1" applyFill="1" applyBorder="1"/>
    <xf numFmtId="0" fontId="3" fillId="2" borderId="24" xfId="0" applyFont="1" applyFill="1" applyBorder="1"/>
    <xf numFmtId="0" fontId="3" fillId="2" borderId="25" xfId="0" applyFont="1" applyFill="1" applyBorder="1"/>
    <xf numFmtId="0" fontId="2" fillId="2" borderId="0" xfId="0" applyFont="1" applyFill="1"/>
    <xf numFmtId="164" fontId="3" fillId="0" borderId="27" xfId="0" applyNumberFormat="1" applyFont="1" applyBorder="1"/>
    <xf numFmtId="164" fontId="3" fillId="0" borderId="10" xfId="0" applyNumberFormat="1" applyFont="1" applyBorder="1"/>
    <xf numFmtId="164" fontId="3" fillId="0" borderId="11" xfId="0" applyNumberFormat="1" applyFont="1" applyBorder="1"/>
    <xf numFmtId="164" fontId="3" fillId="0" borderId="5" xfId="0" applyNumberFormat="1" applyFont="1" applyBorder="1"/>
    <xf numFmtId="164" fontId="3" fillId="0" borderId="3" xfId="0" applyNumberFormat="1" applyFont="1" applyBorder="1"/>
    <xf numFmtId="164" fontId="3" fillId="0" borderId="4" xfId="0" applyNumberFormat="1" applyFont="1" applyBorder="1"/>
    <xf numFmtId="2" fontId="3" fillId="0" borderId="5" xfId="0" applyNumberFormat="1" applyFont="1" applyBorder="1"/>
    <xf numFmtId="2" fontId="3" fillId="0" borderId="3" xfId="0" applyNumberFormat="1" applyFont="1" applyBorder="1"/>
    <xf numFmtId="2" fontId="3" fillId="0" borderId="4" xfId="0" applyNumberFormat="1" applyFont="1" applyBorder="1"/>
    <xf numFmtId="164" fontId="3" fillId="0" borderId="28" xfId="0" applyNumberFormat="1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Search-and-Rescue</a:t>
            </a:r>
            <a:r>
              <a:rPr lang="en-US" sz="2000" b="1" baseline="0">
                <a:latin typeface="Times New Roman" panose="02020603050405020304" pitchFamily="18" charset="0"/>
                <a:cs typeface="Times New Roman" panose="02020603050405020304" pitchFamily="18" charset="0"/>
              </a:rPr>
              <a:t> Robot </a:t>
            </a: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Path 1</a:t>
            </a:r>
          </a:p>
        </c:rich>
      </c:tx>
      <c:layout>
        <c:manualLayout>
          <c:xMode val="edge"/>
          <c:yMode val="edge"/>
          <c:x val="0.18505050505050508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'Robot Path 1'!$C$5:$C$11</c:f>
              <c:numCache>
                <c:formatCode>General</c:formatCode>
                <c:ptCount val="7"/>
                <c:pt idx="0">
                  <c:v>1</c:v>
                </c:pt>
                <c:pt idx="1">
                  <c:v>2.9</c:v>
                </c:pt>
                <c:pt idx="2">
                  <c:v>5.5</c:v>
                </c:pt>
                <c:pt idx="3">
                  <c:v>7.5</c:v>
                </c:pt>
                <c:pt idx="4">
                  <c:v>7.5</c:v>
                </c:pt>
                <c:pt idx="5">
                  <c:v>7</c:v>
                </c:pt>
                <c:pt idx="6">
                  <c:v>7.5</c:v>
                </c:pt>
              </c:numCache>
            </c:numRef>
          </c:xVal>
          <c:yVal>
            <c:numRef>
              <c:f>'Robot Path 1'!$D$5:$D$11</c:f>
              <c:numCache>
                <c:formatCode>General</c:formatCode>
                <c:ptCount val="7"/>
                <c:pt idx="0">
                  <c:v>0.8</c:v>
                </c:pt>
                <c:pt idx="1">
                  <c:v>2.9</c:v>
                </c:pt>
                <c:pt idx="2">
                  <c:v>1.9</c:v>
                </c:pt>
                <c:pt idx="3">
                  <c:v>3.5</c:v>
                </c:pt>
                <c:pt idx="4">
                  <c:v>4.5</c:v>
                </c:pt>
                <c:pt idx="5">
                  <c:v>5</c:v>
                </c:pt>
                <c:pt idx="6">
                  <c:v>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BA1-4452-A0E2-C771133289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8277600"/>
        <c:axId val="738279240"/>
      </c:scatterChart>
      <c:valAx>
        <c:axId val="738277600"/>
        <c:scaling>
          <c:orientation val="minMax"/>
        </c:scaling>
        <c:delete val="0"/>
        <c:axPos val="b"/>
        <c:majorGridlines>
          <c:spPr>
            <a:ln w="38100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X 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9240"/>
        <c:crosses val="autoZero"/>
        <c:crossBetween val="midCat"/>
        <c:majorUnit val="1"/>
        <c:minorUnit val="0.5"/>
      </c:valAx>
      <c:valAx>
        <c:axId val="738279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Y</a:t>
                </a:r>
                <a:r>
                  <a:rPr lang="en-US" sz="1400" b="1" baseline="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</a:t>
                </a: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3810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7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blipFill dpi="0" rotWithShape="1">
      <a:blip xmlns:r="http://schemas.openxmlformats.org/officeDocument/2006/relationships" r:embed="rId3">
        <a:alphaModFix amt="89000"/>
      </a:blip>
      <a:srcRect/>
      <a:stretch>
        <a:fillRect l="9000" t="6000" r="-2000" b="13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Search-and-Rescue</a:t>
            </a:r>
            <a:r>
              <a:rPr lang="en-US" sz="2000" b="1" baseline="0">
                <a:latin typeface="Times New Roman" panose="02020603050405020304" pitchFamily="18" charset="0"/>
                <a:cs typeface="Times New Roman" panose="02020603050405020304" pitchFamily="18" charset="0"/>
              </a:rPr>
              <a:t> Robot </a:t>
            </a: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Path 2</a:t>
            </a:r>
          </a:p>
        </c:rich>
      </c:tx>
      <c:layout>
        <c:manualLayout>
          <c:xMode val="edge"/>
          <c:yMode val="edge"/>
          <c:x val="0.18"/>
          <c:y val="1.4078053088536318E-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'Robot Path 2'!$C$5:$C$11</c:f>
              <c:numCache>
                <c:formatCode>General</c:formatCode>
                <c:ptCount val="7"/>
                <c:pt idx="0">
                  <c:v>1</c:v>
                </c:pt>
                <c:pt idx="1">
                  <c:v>1.1000000000000001</c:v>
                </c:pt>
                <c:pt idx="2">
                  <c:v>2.2000000000000002</c:v>
                </c:pt>
                <c:pt idx="3">
                  <c:v>3</c:v>
                </c:pt>
                <c:pt idx="4">
                  <c:v>5.5</c:v>
                </c:pt>
                <c:pt idx="5">
                  <c:v>7.5</c:v>
                </c:pt>
              </c:numCache>
            </c:numRef>
          </c:xVal>
          <c:yVal>
            <c:numRef>
              <c:f>'Robot Path 2'!$D$5:$D$11</c:f>
              <c:numCache>
                <c:formatCode>General</c:formatCode>
                <c:ptCount val="7"/>
                <c:pt idx="0">
                  <c:v>0.8</c:v>
                </c:pt>
                <c:pt idx="1">
                  <c:v>3.7</c:v>
                </c:pt>
                <c:pt idx="2">
                  <c:v>4.5</c:v>
                </c:pt>
                <c:pt idx="3">
                  <c:v>7.5</c:v>
                </c:pt>
                <c:pt idx="4">
                  <c:v>7</c:v>
                </c:pt>
                <c:pt idx="5">
                  <c:v>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192-4049-A85A-DB2E1EF379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8277600"/>
        <c:axId val="738279240"/>
      </c:scatterChart>
      <c:valAx>
        <c:axId val="738277600"/>
        <c:scaling>
          <c:orientation val="minMax"/>
        </c:scaling>
        <c:delete val="0"/>
        <c:axPos val="b"/>
        <c:majorGridlines>
          <c:spPr>
            <a:ln w="38100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X 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9240"/>
        <c:crosses val="autoZero"/>
        <c:crossBetween val="midCat"/>
        <c:majorUnit val="1"/>
        <c:minorUnit val="0.5"/>
      </c:valAx>
      <c:valAx>
        <c:axId val="738279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Y</a:t>
                </a:r>
                <a:r>
                  <a:rPr lang="en-US" sz="1400" b="1" baseline="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</a:t>
                </a: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3810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7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blipFill dpi="0" rotWithShape="1">
      <a:blip xmlns:r="http://schemas.openxmlformats.org/officeDocument/2006/relationships" r:embed="rId3">
        <a:alphaModFix amt="89000"/>
      </a:blip>
      <a:srcRect/>
      <a:stretch>
        <a:fillRect l="9000" t="6000" r="-2000" b="13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Search-and-Rescue</a:t>
            </a:r>
            <a:r>
              <a:rPr lang="en-US" sz="2000" b="1" baseline="0">
                <a:latin typeface="Times New Roman" panose="02020603050405020304" pitchFamily="18" charset="0"/>
                <a:cs typeface="Times New Roman" panose="02020603050405020304" pitchFamily="18" charset="0"/>
              </a:rPr>
              <a:t> Robot </a:t>
            </a: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Path 3</a:t>
            </a:r>
          </a:p>
        </c:rich>
      </c:tx>
      <c:layout>
        <c:manualLayout>
          <c:xMode val="edge"/>
          <c:yMode val="edge"/>
          <c:x val="0.19515151515151513"/>
          <c:y val="5.0435120895776604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solidFill>
                <a:srgbClr val="00B05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'Robot Path 3'!$C$5:$C$11</c:f>
              <c:numCache>
                <c:formatCode>General</c:formatCode>
                <c:ptCount val="7"/>
                <c:pt idx="0">
                  <c:v>1</c:v>
                </c:pt>
                <c:pt idx="1">
                  <c:v>4.5</c:v>
                </c:pt>
                <c:pt idx="2">
                  <c:v>5.8</c:v>
                </c:pt>
                <c:pt idx="3">
                  <c:v>5.8</c:v>
                </c:pt>
                <c:pt idx="4">
                  <c:v>7</c:v>
                </c:pt>
                <c:pt idx="5">
                  <c:v>7.5</c:v>
                </c:pt>
              </c:numCache>
            </c:numRef>
          </c:xVal>
          <c:yVal>
            <c:numRef>
              <c:f>'Robot Path 3'!$D$5:$D$11</c:f>
              <c:numCache>
                <c:formatCode>General</c:formatCode>
                <c:ptCount val="7"/>
                <c:pt idx="0">
                  <c:v>0.8</c:v>
                </c:pt>
                <c:pt idx="1">
                  <c:v>0.5</c:v>
                </c:pt>
                <c:pt idx="2">
                  <c:v>3</c:v>
                </c:pt>
                <c:pt idx="3">
                  <c:v>4.7</c:v>
                </c:pt>
                <c:pt idx="4">
                  <c:v>5</c:v>
                </c:pt>
                <c:pt idx="5">
                  <c:v>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EC2-4D89-A3B6-09596AE958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8277600"/>
        <c:axId val="738279240"/>
      </c:scatterChart>
      <c:valAx>
        <c:axId val="738277600"/>
        <c:scaling>
          <c:orientation val="minMax"/>
        </c:scaling>
        <c:delete val="0"/>
        <c:axPos val="b"/>
        <c:majorGridlines>
          <c:spPr>
            <a:ln w="38100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X 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9240"/>
        <c:crosses val="autoZero"/>
        <c:crossBetween val="midCat"/>
        <c:majorUnit val="1"/>
        <c:minorUnit val="0.5"/>
      </c:valAx>
      <c:valAx>
        <c:axId val="738279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Y</a:t>
                </a:r>
                <a:r>
                  <a:rPr lang="en-US" sz="1400" b="1" baseline="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</a:t>
                </a: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3810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7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blipFill dpi="0" rotWithShape="1">
      <a:blip xmlns:r="http://schemas.openxmlformats.org/officeDocument/2006/relationships" r:embed="rId3">
        <a:alphaModFix amt="89000"/>
      </a:blip>
      <a:srcRect/>
      <a:stretch>
        <a:fillRect l="9000" t="6000" r="-2000" b="13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125663</xdr:colOff>
      <xdr:row>1</xdr:row>
      <xdr:rowOff>100932</xdr:rowOff>
    </xdr:from>
    <xdr:to>
      <xdr:col>14</xdr:col>
      <xdr:colOff>93913</xdr:colOff>
      <xdr:row>23</xdr:row>
      <xdr:rowOff>116194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D98988-15D9-90FA-5F33-354ED76F6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alphaModFix amt="0"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61347" y="328195"/>
          <a:ext cx="4834355" cy="4227057"/>
        </a:xfrm>
        <a:prstGeom prst="rect">
          <a:avLst/>
        </a:prstGeom>
      </xdr:spPr>
    </xdr:pic>
    <xdr:clientData/>
  </xdr:twoCellAnchor>
  <xdr:twoCellAnchor>
    <xdr:from>
      <xdr:col>6</xdr:col>
      <xdr:colOff>8467</xdr:colOff>
      <xdr:row>0</xdr:row>
      <xdr:rowOff>145344</xdr:rowOff>
    </xdr:from>
    <xdr:to>
      <xdr:col>14</xdr:col>
      <xdr:colOff>183445</xdr:colOff>
      <xdr:row>27</xdr:row>
      <xdr:rowOff>80433</xdr:rowOff>
    </xdr:to>
    <xdr:graphicFrame macro="">
      <xdr:nvGraphicFramePr>
        <xdr:cNvPr id="5" name="Chart 1">
          <a:extLst>
            <a:ext uri="{FF2B5EF4-FFF2-40B4-BE49-F238E27FC236}">
              <a16:creationId xmlns:a16="http://schemas.microsoft.com/office/drawing/2014/main" id="{7222703C-AE99-BD95-4393-FAA6A193E7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125663</xdr:colOff>
      <xdr:row>1</xdr:row>
      <xdr:rowOff>100932</xdr:rowOff>
    </xdr:from>
    <xdr:to>
      <xdr:col>14</xdr:col>
      <xdr:colOff>93913</xdr:colOff>
      <xdr:row>23</xdr:row>
      <xdr:rowOff>116194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8518CCC-A4AC-4820-BD55-23DA01816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alphaModFix amt="0"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7213" y="329532"/>
          <a:ext cx="4845050" cy="4156873"/>
        </a:xfrm>
        <a:prstGeom prst="rect">
          <a:avLst/>
        </a:prstGeom>
      </xdr:spPr>
    </xdr:pic>
    <xdr:clientData/>
  </xdr:twoCellAnchor>
  <xdr:twoCellAnchor>
    <xdr:from>
      <xdr:col>6</xdr:col>
      <xdr:colOff>8467</xdr:colOff>
      <xdr:row>0</xdr:row>
      <xdr:rowOff>145344</xdr:rowOff>
    </xdr:from>
    <xdr:to>
      <xdr:col>14</xdr:col>
      <xdr:colOff>183445</xdr:colOff>
      <xdr:row>27</xdr:row>
      <xdr:rowOff>80433</xdr:rowOff>
    </xdr:to>
    <xdr:graphicFrame macro="">
      <xdr:nvGraphicFramePr>
        <xdr:cNvPr id="3" name="Chart 1">
          <a:extLst>
            <a:ext uri="{FF2B5EF4-FFF2-40B4-BE49-F238E27FC236}">
              <a16:creationId xmlns:a16="http://schemas.microsoft.com/office/drawing/2014/main" id="{4E2E5A01-370A-4ECB-BAEF-AF87815AAC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125663</xdr:colOff>
      <xdr:row>1</xdr:row>
      <xdr:rowOff>100932</xdr:rowOff>
    </xdr:from>
    <xdr:to>
      <xdr:col>14</xdr:col>
      <xdr:colOff>93913</xdr:colOff>
      <xdr:row>23</xdr:row>
      <xdr:rowOff>116194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876B0D-C83C-4B62-999D-1D6E82716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alphaModFix amt="0"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7213" y="329532"/>
          <a:ext cx="4845050" cy="4156873"/>
        </a:xfrm>
        <a:prstGeom prst="rect">
          <a:avLst/>
        </a:prstGeom>
      </xdr:spPr>
    </xdr:pic>
    <xdr:clientData/>
  </xdr:twoCellAnchor>
  <xdr:twoCellAnchor>
    <xdr:from>
      <xdr:col>6</xdr:col>
      <xdr:colOff>8467</xdr:colOff>
      <xdr:row>0</xdr:row>
      <xdr:rowOff>145344</xdr:rowOff>
    </xdr:from>
    <xdr:to>
      <xdr:col>14</xdr:col>
      <xdr:colOff>183445</xdr:colOff>
      <xdr:row>27</xdr:row>
      <xdr:rowOff>80433</xdr:rowOff>
    </xdr:to>
    <xdr:graphicFrame macro="">
      <xdr:nvGraphicFramePr>
        <xdr:cNvPr id="3" name="Chart 1">
          <a:extLst>
            <a:ext uri="{FF2B5EF4-FFF2-40B4-BE49-F238E27FC236}">
              <a16:creationId xmlns:a16="http://schemas.microsoft.com/office/drawing/2014/main" id="{EDEC5994-716C-457B-AC87-C6B1BAFD0FD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593284\Documents\1_Applications%20of%20Engineering%201\3%20Mechatronics%20Unit\Robot%20Path.xlsx" TargetMode="External"/><Relationship Id="rId1" Type="http://schemas.openxmlformats.org/officeDocument/2006/relationships/externalLinkPath" Target="Robot%20Path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Chart1"/>
      <sheetName val="Sheet1"/>
    </sheetNames>
    <sheetDataSet>
      <sheetData sheetId="0" refreshError="1"/>
      <sheetData sheetId="1">
        <row r="4">
          <cell r="B4">
            <v>1</v>
          </cell>
        </row>
        <row r="5">
          <cell r="B5">
            <v>5</v>
          </cell>
        </row>
        <row r="6">
          <cell r="B6">
            <v>5</v>
          </cell>
        </row>
        <row r="7">
          <cell r="B7">
            <v>5</v>
          </cell>
        </row>
        <row r="8">
          <cell r="B8">
            <v>5</v>
          </cell>
        </row>
        <row r="9">
          <cell r="B9">
            <v>3</v>
          </cell>
        </row>
        <row r="10">
          <cell r="B10">
            <v>3</v>
          </cell>
        </row>
        <row r="11">
          <cell r="B11">
            <v>3</v>
          </cell>
        </row>
        <row r="12">
          <cell r="B12">
            <v>10</v>
          </cell>
        </row>
        <row r="13">
          <cell r="B13">
            <v>10</v>
          </cell>
        </row>
        <row r="14">
          <cell r="B14">
            <v>10</v>
          </cell>
        </row>
        <row r="15">
          <cell r="B15">
            <v>1</v>
          </cell>
        </row>
        <row r="16">
          <cell r="B16">
            <v>1</v>
          </cell>
        </row>
        <row r="17">
          <cell r="B17">
            <v>1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762397-7C98-4B54-8B12-15E3D0D2B772}">
  <dimension ref="B1:R26"/>
  <sheetViews>
    <sheetView tabSelected="1" zoomScale="90" zoomScaleNormal="90" workbookViewId="0">
      <selection activeCell="S6" sqref="S6"/>
    </sheetView>
  </sheetViews>
  <sheetFormatPr defaultRowHeight="14.5" x14ac:dyDescent="0.35"/>
  <cols>
    <col min="1" max="1" width="1.7265625" customWidth="1"/>
    <col min="3" max="3" width="10" customWidth="1"/>
    <col min="5" max="6" width="10.54296875" bestFit="1" customWidth="1"/>
    <col min="15" max="15" width="3.26953125" customWidth="1"/>
    <col min="16" max="16" width="22.90625" bestFit="1" customWidth="1"/>
    <col min="17" max="17" width="16.54296875" customWidth="1"/>
    <col min="18" max="18" width="11.08984375" customWidth="1"/>
  </cols>
  <sheetData>
    <row r="1" spans="2:18" s="1" customFormat="1" ht="18" thickBot="1" x14ac:dyDescent="0.4">
      <c r="B1" s="22" t="s">
        <v>17</v>
      </c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</row>
    <row r="2" spans="2:18" ht="15" thickBot="1" x14ac:dyDescent="0.4"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4" t="s">
        <v>8</v>
      </c>
      <c r="Q2" s="21" t="s">
        <v>9</v>
      </c>
      <c r="R2" s="3"/>
    </row>
    <row r="3" spans="2:18" ht="15" thickBot="1" x14ac:dyDescent="0.4"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6">
        <f>((E6^2)+(F6^2))^0.5</f>
        <v>2.8319604517012587</v>
      </c>
      <c r="Q3" s="33">
        <f>P3/$D$15</f>
        <v>2.3599670430843824</v>
      </c>
      <c r="R3" s="3"/>
    </row>
    <row r="4" spans="2:18" ht="15" thickBot="1" x14ac:dyDescent="0.4">
      <c r="B4" s="5"/>
      <c r="C4" s="6" t="s">
        <v>1</v>
      </c>
      <c r="D4" s="6" t="s">
        <v>2</v>
      </c>
      <c r="E4" s="4" t="s">
        <v>3</v>
      </c>
      <c r="F4" s="4" t="s">
        <v>4</v>
      </c>
      <c r="G4" s="3"/>
      <c r="H4" s="3"/>
      <c r="I4" s="3"/>
      <c r="J4" s="3"/>
      <c r="K4" s="3"/>
      <c r="L4" s="3"/>
      <c r="M4" s="3"/>
      <c r="N4" s="3"/>
      <c r="O4" s="3"/>
      <c r="P4" s="37">
        <f>((E7^2)+(F7^2))^0.5</f>
        <v>2.7856776554368241</v>
      </c>
      <c r="Q4" s="34">
        <f t="shared" ref="Q4:Q8" si="0">P4/$D$15</f>
        <v>2.3213980461973533</v>
      </c>
      <c r="R4" s="3"/>
    </row>
    <row r="5" spans="2:18" x14ac:dyDescent="0.35">
      <c r="B5" s="7" t="s">
        <v>0</v>
      </c>
      <c r="C5" s="26">
        <v>1</v>
      </c>
      <c r="D5" s="27">
        <v>0.8</v>
      </c>
      <c r="E5" s="8"/>
      <c r="F5" s="9"/>
      <c r="G5" s="3"/>
      <c r="H5" s="3"/>
      <c r="I5" s="3"/>
      <c r="J5" s="3"/>
      <c r="K5" s="3"/>
      <c r="L5" s="3"/>
      <c r="M5" s="3"/>
      <c r="N5" s="3"/>
      <c r="O5" s="3"/>
      <c r="P5" s="37">
        <f>((E8^2)+(F8^2))^0.5</f>
        <v>2.5612496949731396</v>
      </c>
      <c r="Q5" s="34">
        <f t="shared" si="0"/>
        <v>2.1343747458109497</v>
      </c>
      <c r="R5" s="3"/>
    </row>
    <row r="6" spans="2:18" x14ac:dyDescent="0.35">
      <c r="B6" s="10"/>
      <c r="C6" s="28">
        <v>2.9</v>
      </c>
      <c r="D6" s="29">
        <v>2.9</v>
      </c>
      <c r="E6" s="11">
        <f>(C6-C5)</f>
        <v>1.9</v>
      </c>
      <c r="F6" s="12">
        <f>(D6-D5)</f>
        <v>2.0999999999999996</v>
      </c>
      <c r="G6" s="3"/>
      <c r="H6" s="3"/>
      <c r="I6" s="3"/>
      <c r="J6" s="3"/>
      <c r="K6" s="3"/>
      <c r="L6" s="3"/>
      <c r="M6" s="3"/>
      <c r="N6" s="3"/>
      <c r="O6" s="3"/>
      <c r="P6" s="37">
        <f>((E9^2)+(F9^2))^0.5</f>
        <v>1</v>
      </c>
      <c r="Q6" s="34">
        <f t="shared" si="0"/>
        <v>0.83333333333333337</v>
      </c>
      <c r="R6" s="3"/>
    </row>
    <row r="7" spans="2:18" x14ac:dyDescent="0.35">
      <c r="B7" s="10"/>
      <c r="C7" s="28">
        <v>5.5</v>
      </c>
      <c r="D7" s="29">
        <v>1.9</v>
      </c>
      <c r="E7" s="11">
        <f t="shared" ref="E7:E11" si="1">(C7-C6)</f>
        <v>2.6</v>
      </c>
      <c r="F7" s="12">
        <f t="shared" ref="F7:F11" si="2">(D7-D6)</f>
        <v>-1</v>
      </c>
      <c r="G7" s="3"/>
      <c r="H7" s="3"/>
      <c r="I7" s="3"/>
      <c r="J7" s="3"/>
      <c r="K7" s="3"/>
      <c r="L7" s="3"/>
      <c r="M7" s="3"/>
      <c r="N7" s="3"/>
      <c r="O7" s="3"/>
      <c r="P7" s="37">
        <f>((E10^2)+(F10^2))^0.5</f>
        <v>0.70710678118654757</v>
      </c>
      <c r="Q7" s="34">
        <f t="shared" si="0"/>
        <v>0.58925565098878963</v>
      </c>
      <c r="R7" s="3"/>
    </row>
    <row r="8" spans="2:18" ht="15" thickBot="1" x14ac:dyDescent="0.4">
      <c r="B8" s="10"/>
      <c r="C8" s="28">
        <v>7.5</v>
      </c>
      <c r="D8" s="29">
        <v>3.5</v>
      </c>
      <c r="E8" s="11">
        <f t="shared" si="1"/>
        <v>2</v>
      </c>
      <c r="F8" s="12">
        <f t="shared" si="2"/>
        <v>1.6</v>
      </c>
      <c r="G8" s="3"/>
      <c r="H8" s="3"/>
      <c r="I8" s="3"/>
      <c r="J8" s="3"/>
      <c r="K8" s="3"/>
      <c r="L8" s="3"/>
      <c r="M8" s="3"/>
      <c r="N8" s="3"/>
      <c r="O8" s="3"/>
      <c r="P8" s="38">
        <f>((E11^2)+(F11^2))^0.5</f>
        <v>2.5495097567963922</v>
      </c>
      <c r="Q8" s="35">
        <f t="shared" si="0"/>
        <v>2.1245914639969938</v>
      </c>
      <c r="R8" s="3"/>
    </row>
    <row r="9" spans="2:18" ht="15" thickBot="1" x14ac:dyDescent="0.4">
      <c r="B9" s="10"/>
      <c r="C9" s="28">
        <v>7.5</v>
      </c>
      <c r="D9" s="29">
        <v>4.5</v>
      </c>
      <c r="E9" s="11">
        <f t="shared" si="1"/>
        <v>0</v>
      </c>
      <c r="F9" s="12">
        <f t="shared" si="2"/>
        <v>1</v>
      </c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</row>
    <row r="10" spans="2:18" ht="15" thickBot="1" x14ac:dyDescent="0.4">
      <c r="B10" s="10"/>
      <c r="C10" s="28">
        <v>7</v>
      </c>
      <c r="D10" s="29">
        <v>5</v>
      </c>
      <c r="E10" s="11">
        <f t="shared" si="1"/>
        <v>-0.5</v>
      </c>
      <c r="F10" s="12">
        <f t="shared" si="2"/>
        <v>0.5</v>
      </c>
      <c r="G10" s="3"/>
      <c r="H10" s="3"/>
      <c r="I10" s="3"/>
      <c r="J10" s="3"/>
      <c r="K10" s="3"/>
      <c r="L10" s="3"/>
      <c r="M10" s="3"/>
      <c r="N10" s="3"/>
      <c r="O10" s="3"/>
      <c r="P10" s="4" t="s">
        <v>12</v>
      </c>
      <c r="Q10" s="3"/>
      <c r="R10" s="3"/>
    </row>
    <row r="11" spans="2:18" ht="15" thickBot="1" x14ac:dyDescent="0.4">
      <c r="B11" s="13" t="s">
        <v>6</v>
      </c>
      <c r="C11" s="30">
        <v>7.5</v>
      </c>
      <c r="D11" s="31">
        <v>7.5</v>
      </c>
      <c r="E11" s="14">
        <f t="shared" si="1"/>
        <v>0.5</v>
      </c>
      <c r="F11" s="15">
        <f t="shared" si="2"/>
        <v>2.5</v>
      </c>
      <c r="G11" s="3"/>
      <c r="H11" s="3"/>
      <c r="I11" s="3"/>
      <c r="J11" s="3"/>
      <c r="K11" s="3"/>
      <c r="L11" s="3"/>
      <c r="M11" s="3"/>
      <c r="N11" s="3"/>
      <c r="O11" s="3"/>
      <c r="P11" s="39">
        <f>ATAN(F6/E6)*180/PI()</f>
        <v>47.862405226111747</v>
      </c>
    </row>
    <row r="12" spans="2:18" x14ac:dyDescent="0.35"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40">
        <f>ATAN(F7/E7)*180/PI()</f>
        <v>-21.037511025421814</v>
      </c>
      <c r="Q12" s="32" t="s">
        <v>13</v>
      </c>
      <c r="R12" s="32"/>
    </row>
    <row r="13" spans="2:18" ht="15" thickBot="1" x14ac:dyDescent="0.4"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40">
        <f>ATAN(F8/E8)*180/PI()</f>
        <v>38.659808254090095</v>
      </c>
      <c r="Q13" s="32" t="s">
        <v>14</v>
      </c>
      <c r="R13" s="32"/>
    </row>
    <row r="14" spans="2:18" x14ac:dyDescent="0.35">
      <c r="B14" s="16" t="s">
        <v>5</v>
      </c>
      <c r="C14" s="17"/>
      <c r="D14" s="18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40">
        <v>90</v>
      </c>
      <c r="Q14" s="32" t="s">
        <v>15</v>
      </c>
      <c r="R14" s="32"/>
    </row>
    <row r="15" spans="2:18" ht="15" thickBot="1" x14ac:dyDescent="0.4">
      <c r="B15" s="19"/>
      <c r="C15" s="20"/>
      <c r="D15" s="25">
        <v>1.2</v>
      </c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40">
        <v>135</v>
      </c>
      <c r="Q15" s="3"/>
      <c r="R15" s="3"/>
    </row>
    <row r="16" spans="2:18" ht="15" thickBot="1" x14ac:dyDescent="0.4"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41">
        <f>ATAN(F11/E11)*180/PI()</f>
        <v>78.690067525979785</v>
      </c>
      <c r="Q16" s="3"/>
      <c r="R16" s="3"/>
    </row>
    <row r="17" spans="2:18" ht="15" thickBot="1" x14ac:dyDescent="0.4"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</row>
    <row r="18" spans="2:18" ht="15" thickBot="1" x14ac:dyDescent="0.4">
      <c r="B18" s="16" t="s">
        <v>11</v>
      </c>
      <c r="C18" s="17"/>
      <c r="D18" s="18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4" t="s">
        <v>7</v>
      </c>
      <c r="Q18" s="4" t="s">
        <v>10</v>
      </c>
      <c r="R18" s="3"/>
    </row>
    <row r="19" spans="2:18" ht="15" thickBot="1" x14ac:dyDescent="0.4">
      <c r="B19" s="19"/>
      <c r="C19" s="20"/>
      <c r="D19" s="25">
        <v>43</v>
      </c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9">
        <f>P11-P12</f>
        <v>68.899916251533568</v>
      </c>
      <c r="Q19" s="36">
        <f>ABS(P19)/$D$19</f>
        <v>1.6023236337565947</v>
      </c>
      <c r="R19" s="3"/>
    </row>
    <row r="20" spans="2:18" x14ac:dyDescent="0.35"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40">
        <f t="shared" ref="P20:P23" si="3">P12-P13</f>
        <v>-59.697319279511909</v>
      </c>
      <c r="Q20" s="37">
        <f t="shared" ref="Q20:Q23" si="4">ABS(P20)/$D$19</f>
        <v>1.3883097506863236</v>
      </c>
      <c r="R20" s="3"/>
    </row>
    <row r="21" spans="2:18" x14ac:dyDescent="0.35"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40">
        <f t="shared" si="3"/>
        <v>-51.340191745909905</v>
      </c>
      <c r="Q21" s="37">
        <f t="shared" si="4"/>
        <v>1.1939579475793001</v>
      </c>
      <c r="R21" s="3"/>
    </row>
    <row r="22" spans="2:18" x14ac:dyDescent="0.35"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40">
        <f t="shared" si="3"/>
        <v>-45</v>
      </c>
      <c r="Q22" s="37">
        <f t="shared" si="4"/>
        <v>1.0465116279069768</v>
      </c>
      <c r="R22" s="3"/>
    </row>
    <row r="23" spans="2:18" ht="15" thickBot="1" x14ac:dyDescent="0.4"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41">
        <f t="shared" si="3"/>
        <v>56.309932474020215</v>
      </c>
      <c r="Q23" s="38">
        <f t="shared" si="4"/>
        <v>1.3095333133493072</v>
      </c>
      <c r="R23" s="3"/>
    </row>
    <row r="24" spans="2:18" ht="15" thickBot="1" x14ac:dyDescent="0.4"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</row>
    <row r="25" spans="2:18" ht="15" thickBot="1" x14ac:dyDescent="0.4"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4" t="s">
        <v>16</v>
      </c>
      <c r="Q25" s="24">
        <f>SUM(Q3:Q8) +SUM(Q19:Q23)</f>
        <v>16.903556556690305</v>
      </c>
      <c r="R25" s="3"/>
    </row>
    <row r="26" spans="2:18" x14ac:dyDescent="0.35"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1726B1-73D8-43F8-99C3-C4784E3CD8A8}">
  <dimension ref="B1:R26"/>
  <sheetViews>
    <sheetView zoomScale="90" zoomScaleNormal="90" workbookViewId="0">
      <selection activeCell="Q18" sqref="Q18:Q23"/>
    </sheetView>
  </sheetViews>
  <sheetFormatPr defaultRowHeight="14.5" x14ac:dyDescent="0.35"/>
  <cols>
    <col min="1" max="1" width="1.7265625" customWidth="1"/>
    <col min="3" max="3" width="10" customWidth="1"/>
    <col min="5" max="6" width="10.54296875" bestFit="1" customWidth="1"/>
    <col min="15" max="15" width="3.26953125" customWidth="1"/>
    <col min="16" max="16" width="22.90625" bestFit="1" customWidth="1"/>
    <col min="17" max="17" width="16" customWidth="1"/>
    <col min="18" max="18" width="11.08984375" customWidth="1"/>
  </cols>
  <sheetData>
    <row r="1" spans="2:18" s="1" customFormat="1" ht="18" thickBot="1" x14ac:dyDescent="0.4">
      <c r="B1" s="22" t="s">
        <v>18</v>
      </c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</row>
    <row r="2" spans="2:18" ht="15" thickBot="1" x14ac:dyDescent="0.4"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4" t="s">
        <v>8</v>
      </c>
      <c r="Q2" s="21" t="s">
        <v>9</v>
      </c>
      <c r="R2" s="3"/>
    </row>
    <row r="3" spans="2:18" ht="15" thickBot="1" x14ac:dyDescent="0.4"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6">
        <f>((E6^2)+(F6^2))^0.5</f>
        <v>2.9017236257093821</v>
      </c>
      <c r="Q3" s="33">
        <f>P3/$D$15</f>
        <v>2.4181030214244852</v>
      </c>
      <c r="R3" s="3"/>
    </row>
    <row r="4" spans="2:18" ht="15" thickBot="1" x14ac:dyDescent="0.4">
      <c r="B4" s="5"/>
      <c r="C4" s="6" t="s">
        <v>1</v>
      </c>
      <c r="D4" s="6" t="s">
        <v>2</v>
      </c>
      <c r="E4" s="4" t="s">
        <v>3</v>
      </c>
      <c r="F4" s="4" t="s">
        <v>4</v>
      </c>
      <c r="G4" s="3"/>
      <c r="H4" s="3"/>
      <c r="I4" s="3"/>
      <c r="J4" s="3"/>
      <c r="K4" s="3"/>
      <c r="L4" s="3"/>
      <c r="M4" s="3"/>
      <c r="N4" s="3"/>
      <c r="O4" s="3"/>
      <c r="P4" s="37">
        <f>((E7^2)+(F7^2))^0.5</f>
        <v>1.3601470508735443</v>
      </c>
      <c r="Q4" s="34">
        <f t="shared" ref="Q4:Q8" si="0">P4/$D$15</f>
        <v>1.1334558757279536</v>
      </c>
      <c r="R4" s="3"/>
    </row>
    <row r="5" spans="2:18" x14ac:dyDescent="0.35">
      <c r="B5" s="7" t="s">
        <v>0</v>
      </c>
      <c r="C5" s="26">
        <v>1</v>
      </c>
      <c r="D5" s="27">
        <v>0.8</v>
      </c>
      <c r="E5" s="8"/>
      <c r="F5" s="9"/>
      <c r="G5" s="3"/>
      <c r="H5" s="3"/>
      <c r="I5" s="3"/>
      <c r="J5" s="3"/>
      <c r="K5" s="3"/>
      <c r="L5" s="3"/>
      <c r="M5" s="3"/>
      <c r="N5" s="3"/>
      <c r="O5" s="3"/>
      <c r="P5" s="37">
        <f>((E8^2)+(F8^2))^0.5</f>
        <v>3.1048349392520049</v>
      </c>
      <c r="Q5" s="34">
        <f t="shared" si="0"/>
        <v>2.5873624493766707</v>
      </c>
      <c r="R5" s="3"/>
    </row>
    <row r="6" spans="2:18" x14ac:dyDescent="0.35">
      <c r="B6" s="10"/>
      <c r="C6" s="28">
        <v>1.1000000000000001</v>
      </c>
      <c r="D6" s="29">
        <v>3.7</v>
      </c>
      <c r="E6" s="11">
        <f>(C6-C5)</f>
        <v>0.10000000000000009</v>
      </c>
      <c r="F6" s="12">
        <f>(D6-D5)</f>
        <v>2.9000000000000004</v>
      </c>
      <c r="G6" s="3"/>
      <c r="H6" s="3"/>
      <c r="I6" s="3"/>
      <c r="J6" s="3"/>
      <c r="K6" s="3"/>
      <c r="L6" s="3"/>
      <c r="M6" s="3"/>
      <c r="N6" s="3"/>
      <c r="O6" s="3"/>
      <c r="P6" s="37">
        <f>((E9^2)+(F9^2))^0.5</f>
        <v>2.5495097567963922</v>
      </c>
      <c r="Q6" s="34">
        <f t="shared" si="0"/>
        <v>2.1245914639969938</v>
      </c>
      <c r="R6" s="3"/>
    </row>
    <row r="7" spans="2:18" x14ac:dyDescent="0.35">
      <c r="B7" s="10"/>
      <c r="C7" s="28">
        <v>2.2000000000000002</v>
      </c>
      <c r="D7" s="29">
        <v>4.5</v>
      </c>
      <c r="E7" s="11">
        <f t="shared" ref="E7:F11" si="1">(C7-C6)</f>
        <v>1.1000000000000001</v>
      </c>
      <c r="F7" s="12">
        <f t="shared" si="1"/>
        <v>0.79999999999999982</v>
      </c>
      <c r="G7" s="3"/>
      <c r="H7" s="3"/>
      <c r="I7" s="3"/>
      <c r="J7" s="3"/>
      <c r="K7" s="3"/>
      <c r="L7" s="3"/>
      <c r="M7" s="3"/>
      <c r="N7" s="3"/>
      <c r="O7" s="3"/>
      <c r="P7" s="37">
        <f>((E10^2)+(F10^2))^0.5</f>
        <v>2.0615528128088303</v>
      </c>
      <c r="Q7" s="34">
        <f t="shared" si="0"/>
        <v>1.7179606773406919</v>
      </c>
      <c r="R7" s="3"/>
    </row>
    <row r="8" spans="2:18" ht="15" thickBot="1" x14ac:dyDescent="0.4">
      <c r="B8" s="10"/>
      <c r="C8" s="28">
        <v>3</v>
      </c>
      <c r="D8" s="29">
        <v>7.5</v>
      </c>
      <c r="E8" s="11">
        <f t="shared" si="1"/>
        <v>0.79999999999999982</v>
      </c>
      <c r="F8" s="12">
        <f t="shared" si="1"/>
        <v>3</v>
      </c>
      <c r="G8" s="3"/>
      <c r="H8" s="3"/>
      <c r="I8" s="3"/>
      <c r="J8" s="3"/>
      <c r="K8" s="3"/>
      <c r="L8" s="3"/>
      <c r="M8" s="3"/>
      <c r="N8" s="3"/>
      <c r="O8" s="3"/>
      <c r="P8" s="38"/>
      <c r="Q8" s="35"/>
      <c r="R8" s="3"/>
    </row>
    <row r="9" spans="2:18" ht="15" thickBot="1" x14ac:dyDescent="0.4">
      <c r="B9" s="10"/>
      <c r="C9" s="28">
        <v>5.5</v>
      </c>
      <c r="D9" s="29">
        <v>7</v>
      </c>
      <c r="E9" s="11">
        <f t="shared" si="1"/>
        <v>2.5</v>
      </c>
      <c r="F9" s="12">
        <f t="shared" si="1"/>
        <v>-0.5</v>
      </c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</row>
    <row r="10" spans="2:18" ht="15" thickBot="1" x14ac:dyDescent="0.4">
      <c r="B10" s="10" t="s">
        <v>6</v>
      </c>
      <c r="C10" s="28">
        <v>7.5</v>
      </c>
      <c r="D10" s="29">
        <v>7.5</v>
      </c>
      <c r="E10" s="11">
        <f t="shared" si="1"/>
        <v>2</v>
      </c>
      <c r="F10" s="12">
        <f t="shared" si="1"/>
        <v>0.5</v>
      </c>
      <c r="G10" s="3"/>
      <c r="H10" s="3"/>
      <c r="I10" s="3"/>
      <c r="J10" s="3"/>
      <c r="K10" s="3"/>
      <c r="L10" s="3"/>
      <c r="M10" s="3"/>
      <c r="N10" s="3"/>
      <c r="O10" s="3"/>
      <c r="P10" s="4" t="s">
        <v>12</v>
      </c>
      <c r="Q10" s="3"/>
      <c r="R10" s="3"/>
    </row>
    <row r="11" spans="2:18" ht="15" thickBot="1" x14ac:dyDescent="0.4">
      <c r="B11" s="13"/>
      <c r="C11" s="30"/>
      <c r="D11" s="31"/>
      <c r="E11" s="14"/>
      <c r="F11" s="15"/>
      <c r="G11" s="3"/>
      <c r="H11" s="3"/>
      <c r="I11" s="3"/>
      <c r="J11" s="3"/>
      <c r="K11" s="3"/>
      <c r="L11" s="3"/>
      <c r="M11" s="3"/>
      <c r="N11" s="3"/>
      <c r="O11" s="3"/>
      <c r="P11" s="39">
        <f>ATAN(F6/E6)*180/PI()</f>
        <v>88.025065989118019</v>
      </c>
    </row>
    <row r="12" spans="2:18" x14ac:dyDescent="0.35"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40">
        <f>ATAN(F7/E7)*180/PI()</f>
        <v>36.027373385103601</v>
      </c>
      <c r="Q12" s="32" t="s">
        <v>13</v>
      </c>
      <c r="R12" s="32"/>
    </row>
    <row r="13" spans="2:18" ht="15" thickBot="1" x14ac:dyDescent="0.4"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40">
        <f>ATAN(F8/E8)*180/PI()</f>
        <v>75.068582821862464</v>
      </c>
      <c r="Q13" s="32" t="s">
        <v>14</v>
      </c>
      <c r="R13" s="32"/>
    </row>
    <row r="14" spans="2:18" x14ac:dyDescent="0.35">
      <c r="B14" s="16" t="s">
        <v>5</v>
      </c>
      <c r="C14" s="17"/>
      <c r="D14" s="18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40">
        <f t="shared" ref="P14:P15" si="2">ATAN(F9/E9)*180/PI()</f>
        <v>-11.309932474020213</v>
      </c>
      <c r="Q14" s="32" t="s">
        <v>15</v>
      </c>
      <c r="R14" s="32"/>
    </row>
    <row r="15" spans="2:18" ht="15" thickBot="1" x14ac:dyDescent="0.4">
      <c r="B15" s="19"/>
      <c r="C15" s="20"/>
      <c r="D15" s="25">
        <v>1.2</v>
      </c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40">
        <f t="shared" si="2"/>
        <v>14.036243467926477</v>
      </c>
      <c r="Q15" s="3"/>
      <c r="R15" s="3"/>
    </row>
    <row r="16" spans="2:18" ht="15" thickBot="1" x14ac:dyDescent="0.4"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41"/>
      <c r="Q16" s="3"/>
      <c r="R16" s="3"/>
    </row>
    <row r="17" spans="2:18" ht="15" thickBot="1" x14ac:dyDescent="0.4"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</row>
    <row r="18" spans="2:18" ht="15" thickBot="1" x14ac:dyDescent="0.4">
      <c r="B18" s="16" t="s">
        <v>11</v>
      </c>
      <c r="C18" s="17"/>
      <c r="D18" s="18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4" t="s">
        <v>7</v>
      </c>
      <c r="Q18" s="4" t="s">
        <v>10</v>
      </c>
      <c r="R18" s="3"/>
    </row>
    <row r="19" spans="2:18" ht="15" thickBot="1" x14ac:dyDescent="0.4">
      <c r="B19" s="19"/>
      <c r="C19" s="20"/>
      <c r="D19" s="25">
        <v>43</v>
      </c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9">
        <f>P11-P12</f>
        <v>51.997692604014418</v>
      </c>
      <c r="Q19" s="36">
        <f>ABS(P19)/$D$19</f>
        <v>1.2092486652096377</v>
      </c>
      <c r="R19" s="3"/>
    </row>
    <row r="20" spans="2:18" x14ac:dyDescent="0.35"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40">
        <f t="shared" ref="P20:P23" si="3">P12-P13</f>
        <v>-39.041209436758862</v>
      </c>
      <c r="Q20" s="37">
        <f t="shared" ref="Q20:Q23" si="4">ABS(P20)/$D$19</f>
        <v>0.90793510318043869</v>
      </c>
      <c r="R20" s="3"/>
    </row>
    <row r="21" spans="2:18" x14ac:dyDescent="0.35"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40">
        <f t="shared" si="3"/>
        <v>86.378515295882679</v>
      </c>
      <c r="Q21" s="37">
        <f t="shared" si="4"/>
        <v>2.0088026812995974</v>
      </c>
      <c r="R21" s="3"/>
    </row>
    <row r="22" spans="2:18" x14ac:dyDescent="0.35"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40">
        <f t="shared" si="3"/>
        <v>-25.34617594194669</v>
      </c>
      <c r="Q22" s="37">
        <f t="shared" si="4"/>
        <v>0.58944595213829509</v>
      </c>
      <c r="R22" s="3"/>
    </row>
    <row r="23" spans="2:18" ht="15" thickBot="1" x14ac:dyDescent="0.4"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41"/>
      <c r="Q23" s="38"/>
      <c r="R23" s="3"/>
    </row>
    <row r="24" spans="2:18" ht="15" thickBot="1" x14ac:dyDescent="0.4"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</row>
    <row r="25" spans="2:18" ht="15" thickBot="1" x14ac:dyDescent="0.4"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4" t="s">
        <v>20</v>
      </c>
      <c r="Q25" s="24">
        <f>SUM(Q3:Q8) +SUM(Q19:Q23)</f>
        <v>14.696905889694763</v>
      </c>
      <c r="R25" s="3"/>
    </row>
    <row r="26" spans="2:18" x14ac:dyDescent="0.35"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7F4021-EF73-4294-82B5-27E9C3346F25}">
  <dimension ref="B1:R26"/>
  <sheetViews>
    <sheetView zoomScale="90" zoomScaleNormal="90" workbookViewId="0">
      <selection activeCell="B4" sqref="B4:D11"/>
    </sheetView>
  </sheetViews>
  <sheetFormatPr defaultRowHeight="14.5" x14ac:dyDescent="0.35"/>
  <cols>
    <col min="1" max="1" width="1.7265625" customWidth="1"/>
    <col min="3" max="3" width="10" customWidth="1"/>
    <col min="5" max="6" width="10.54296875" bestFit="1" customWidth="1"/>
    <col min="15" max="15" width="3.26953125" customWidth="1"/>
    <col min="16" max="16" width="22.90625" bestFit="1" customWidth="1"/>
    <col min="17" max="17" width="16.08984375" customWidth="1"/>
    <col min="18" max="18" width="11.08984375" customWidth="1"/>
  </cols>
  <sheetData>
    <row r="1" spans="2:18" s="1" customFormat="1" ht="18" thickBot="1" x14ac:dyDescent="0.4">
      <c r="B1" s="22" t="s">
        <v>19</v>
      </c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</row>
    <row r="2" spans="2:18" ht="15" thickBot="1" x14ac:dyDescent="0.4"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4" t="s">
        <v>8</v>
      </c>
      <c r="Q2" s="21" t="s">
        <v>9</v>
      </c>
      <c r="R2" s="3"/>
    </row>
    <row r="3" spans="2:18" ht="15" thickBot="1" x14ac:dyDescent="0.4"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6">
        <f>((E6^2)+(F6^2))^0.5</f>
        <v>3.5128336140500593</v>
      </c>
      <c r="Q3" s="33">
        <f>P3/$D$15</f>
        <v>2.9273613450417164</v>
      </c>
      <c r="R3" s="3"/>
    </row>
    <row r="4" spans="2:18" ht="15" thickBot="1" x14ac:dyDescent="0.4">
      <c r="B4" s="5"/>
      <c r="C4" s="6" t="s">
        <v>1</v>
      </c>
      <c r="D4" s="6" t="s">
        <v>2</v>
      </c>
      <c r="E4" s="4" t="s">
        <v>3</v>
      </c>
      <c r="F4" s="4" t="s">
        <v>4</v>
      </c>
      <c r="G4" s="3"/>
      <c r="H4" s="3"/>
      <c r="I4" s="3"/>
      <c r="J4" s="3"/>
      <c r="K4" s="3"/>
      <c r="L4" s="3"/>
      <c r="M4" s="3"/>
      <c r="N4" s="3"/>
      <c r="O4" s="3"/>
      <c r="P4" s="37">
        <f>((E7^2)+(F7^2))^0.5</f>
        <v>2.8178005607210741</v>
      </c>
      <c r="Q4" s="34">
        <f t="shared" ref="Q4:Q8" si="0">P4/$D$15</f>
        <v>2.3481671339342287</v>
      </c>
      <c r="R4" s="3"/>
    </row>
    <row r="5" spans="2:18" x14ac:dyDescent="0.35">
      <c r="B5" s="7" t="s">
        <v>0</v>
      </c>
      <c r="C5" s="26">
        <v>1</v>
      </c>
      <c r="D5" s="27">
        <v>0.8</v>
      </c>
      <c r="E5" s="8"/>
      <c r="F5" s="9"/>
      <c r="G5" s="3"/>
      <c r="H5" s="3"/>
      <c r="I5" s="3"/>
      <c r="J5" s="3"/>
      <c r="K5" s="3"/>
      <c r="L5" s="3"/>
      <c r="M5" s="3"/>
      <c r="N5" s="3"/>
      <c r="O5" s="3"/>
      <c r="P5" s="37">
        <f>((E8^2)+(F8^2))^0.5</f>
        <v>1.7000000000000002</v>
      </c>
      <c r="Q5" s="34">
        <f t="shared" si="0"/>
        <v>1.416666666666667</v>
      </c>
      <c r="R5" s="3"/>
    </row>
    <row r="6" spans="2:18" x14ac:dyDescent="0.35">
      <c r="B6" s="10"/>
      <c r="C6" s="28">
        <v>4.5</v>
      </c>
      <c r="D6" s="29">
        <v>0.5</v>
      </c>
      <c r="E6" s="11">
        <f>(C6-C5)</f>
        <v>3.5</v>
      </c>
      <c r="F6" s="12">
        <f>(D6-D5)</f>
        <v>-0.30000000000000004</v>
      </c>
      <c r="G6" s="3"/>
      <c r="H6" s="3"/>
      <c r="I6" s="3"/>
      <c r="J6" s="3"/>
      <c r="K6" s="3"/>
      <c r="L6" s="3"/>
      <c r="M6" s="3"/>
      <c r="N6" s="3"/>
      <c r="O6" s="3"/>
      <c r="P6" s="37">
        <f>((E9^2)+(F9^2))^0.5</f>
        <v>1.2369316876852983</v>
      </c>
      <c r="Q6" s="34">
        <f t="shared" si="0"/>
        <v>1.0307764064044154</v>
      </c>
      <c r="R6" s="3"/>
    </row>
    <row r="7" spans="2:18" x14ac:dyDescent="0.35">
      <c r="B7" s="10"/>
      <c r="C7" s="28">
        <v>5.8</v>
      </c>
      <c r="D7" s="29">
        <v>3</v>
      </c>
      <c r="E7" s="11">
        <f t="shared" ref="E7:F11" si="1">(C7-C6)</f>
        <v>1.2999999999999998</v>
      </c>
      <c r="F7" s="12">
        <f t="shared" si="1"/>
        <v>2.5</v>
      </c>
      <c r="G7" s="3"/>
      <c r="H7" s="3"/>
      <c r="I7" s="3"/>
      <c r="J7" s="3"/>
      <c r="K7" s="3"/>
      <c r="L7" s="3"/>
      <c r="M7" s="3"/>
      <c r="N7" s="3"/>
      <c r="O7" s="3"/>
      <c r="P7" s="37">
        <f>((E10^2)+(F10^2))^0.5</f>
        <v>2.5495097567963922</v>
      </c>
      <c r="Q7" s="34">
        <f t="shared" si="0"/>
        <v>2.1245914639969938</v>
      </c>
      <c r="R7" s="3"/>
    </row>
    <row r="8" spans="2:18" ht="15" thickBot="1" x14ac:dyDescent="0.4">
      <c r="B8" s="10"/>
      <c r="C8" s="28">
        <v>5.8</v>
      </c>
      <c r="D8" s="29">
        <v>4.7</v>
      </c>
      <c r="E8" s="11">
        <f t="shared" si="1"/>
        <v>0</v>
      </c>
      <c r="F8" s="12">
        <f t="shared" si="1"/>
        <v>1.7000000000000002</v>
      </c>
      <c r="G8" s="3"/>
      <c r="H8" s="3"/>
      <c r="I8" s="3"/>
      <c r="J8" s="3"/>
      <c r="K8" s="3"/>
      <c r="L8" s="3"/>
      <c r="M8" s="3"/>
      <c r="N8" s="3"/>
      <c r="O8" s="3"/>
      <c r="P8" s="38"/>
      <c r="Q8" s="35"/>
      <c r="R8" s="3"/>
    </row>
    <row r="9" spans="2:18" ht="15" thickBot="1" x14ac:dyDescent="0.4">
      <c r="B9" s="10"/>
      <c r="C9" s="28">
        <v>7</v>
      </c>
      <c r="D9" s="29">
        <v>5</v>
      </c>
      <c r="E9" s="11">
        <f t="shared" si="1"/>
        <v>1.2000000000000002</v>
      </c>
      <c r="F9" s="12">
        <f t="shared" si="1"/>
        <v>0.29999999999999982</v>
      </c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</row>
    <row r="10" spans="2:18" ht="15" thickBot="1" x14ac:dyDescent="0.4">
      <c r="B10" s="10" t="s">
        <v>6</v>
      </c>
      <c r="C10" s="28">
        <v>7.5</v>
      </c>
      <c r="D10" s="29">
        <v>7.5</v>
      </c>
      <c r="E10" s="11">
        <f t="shared" si="1"/>
        <v>0.5</v>
      </c>
      <c r="F10" s="12">
        <f t="shared" si="1"/>
        <v>2.5</v>
      </c>
      <c r="G10" s="3"/>
      <c r="H10" s="3"/>
      <c r="I10" s="3"/>
      <c r="J10" s="3"/>
      <c r="K10" s="3"/>
      <c r="L10" s="3"/>
      <c r="M10" s="3"/>
      <c r="N10" s="3"/>
      <c r="O10" s="3"/>
      <c r="P10" s="4" t="s">
        <v>12</v>
      </c>
      <c r="Q10" s="3"/>
      <c r="R10" s="3"/>
    </row>
    <row r="11" spans="2:18" ht="15" thickBot="1" x14ac:dyDescent="0.4">
      <c r="B11" s="13"/>
      <c r="C11" s="30"/>
      <c r="D11" s="31"/>
      <c r="E11" s="14"/>
      <c r="F11" s="15"/>
      <c r="G11" s="3"/>
      <c r="H11" s="3"/>
      <c r="I11" s="3"/>
      <c r="J11" s="3"/>
      <c r="K11" s="3"/>
      <c r="L11" s="3"/>
      <c r="M11" s="3"/>
      <c r="N11" s="3"/>
      <c r="O11" s="3"/>
      <c r="P11" s="39">
        <f>ATAN(F6/E6)*180/PI()</f>
        <v>-4.899092453787766</v>
      </c>
    </row>
    <row r="12" spans="2:18" x14ac:dyDescent="0.35"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40">
        <f>ATAN(F7/E7)*180/PI()</f>
        <v>62.525568373722869</v>
      </c>
      <c r="Q12" s="32" t="s">
        <v>13</v>
      </c>
      <c r="R12" s="32"/>
    </row>
    <row r="13" spans="2:18" ht="15" thickBot="1" x14ac:dyDescent="0.4"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40">
        <v>90</v>
      </c>
      <c r="Q13" s="32" t="s">
        <v>14</v>
      </c>
      <c r="R13" s="32"/>
    </row>
    <row r="14" spans="2:18" x14ac:dyDescent="0.35">
      <c r="B14" s="16" t="s">
        <v>5</v>
      </c>
      <c r="C14" s="17"/>
      <c r="D14" s="18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40">
        <f t="shared" ref="P13:P15" si="2">ATAN(F9/E9)*180/PI()</f>
        <v>14.036243467926468</v>
      </c>
      <c r="Q14" s="32" t="s">
        <v>15</v>
      </c>
      <c r="R14" s="32"/>
    </row>
    <row r="15" spans="2:18" ht="15" thickBot="1" x14ac:dyDescent="0.4">
      <c r="B15" s="19"/>
      <c r="C15" s="20"/>
      <c r="D15" s="25">
        <v>1.2</v>
      </c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40">
        <f t="shared" si="2"/>
        <v>78.690067525979785</v>
      </c>
      <c r="Q15" s="3"/>
      <c r="R15" s="3"/>
    </row>
    <row r="16" spans="2:18" ht="15" thickBot="1" x14ac:dyDescent="0.4"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41"/>
      <c r="Q16" s="3"/>
      <c r="R16" s="3"/>
    </row>
    <row r="17" spans="2:18" ht="15" thickBot="1" x14ac:dyDescent="0.4"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</row>
    <row r="18" spans="2:18" ht="15" thickBot="1" x14ac:dyDescent="0.4">
      <c r="B18" s="16" t="s">
        <v>11</v>
      </c>
      <c r="C18" s="17"/>
      <c r="D18" s="18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4" t="s">
        <v>7</v>
      </c>
      <c r="Q18" s="21" t="s">
        <v>10</v>
      </c>
      <c r="R18" s="3"/>
    </row>
    <row r="19" spans="2:18" ht="15" thickBot="1" x14ac:dyDescent="0.4">
      <c r="B19" s="19"/>
      <c r="C19" s="20"/>
      <c r="D19" s="25">
        <v>43</v>
      </c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9">
        <f>P11-P12</f>
        <v>-67.424660827510635</v>
      </c>
      <c r="Q19" s="42">
        <f>ABS(P19)/$D$19</f>
        <v>1.5680153680816427</v>
      </c>
      <c r="R19" s="3"/>
    </row>
    <row r="20" spans="2:18" x14ac:dyDescent="0.35"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40">
        <f t="shared" ref="P20:P23" si="3">P12-P13</f>
        <v>-27.474431626277131</v>
      </c>
      <c r="Q20" s="23">
        <f t="shared" ref="Q20:Q23" si="4">ABS(P20)/$D$19</f>
        <v>0.63894027037853796</v>
      </c>
      <c r="R20" s="3"/>
    </row>
    <row r="21" spans="2:18" x14ac:dyDescent="0.35"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40">
        <f t="shared" si="3"/>
        <v>75.963756532073532</v>
      </c>
      <c r="Q21" s="23">
        <f t="shared" si="4"/>
        <v>1.7665989891179892</v>
      </c>
      <c r="R21" s="3"/>
    </row>
    <row r="22" spans="2:18" x14ac:dyDescent="0.35"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40">
        <f t="shared" si="3"/>
        <v>-64.653824058053317</v>
      </c>
      <c r="Q22" s="23">
        <f t="shared" si="4"/>
        <v>1.5035773036756586</v>
      </c>
      <c r="R22" s="3"/>
    </row>
    <row r="23" spans="2:18" ht="15" thickBot="1" x14ac:dyDescent="0.4"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41"/>
      <c r="Q23" s="23"/>
      <c r="R23" s="3"/>
    </row>
    <row r="24" spans="2:18" ht="15" thickBot="1" x14ac:dyDescent="0.4"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</row>
    <row r="25" spans="2:18" ht="15" thickBot="1" x14ac:dyDescent="0.4"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4" t="s">
        <v>21</v>
      </c>
      <c r="Q25" s="24">
        <f>SUM(Q3:Q8) +SUM(Q19:Q23)</f>
        <v>15.32469494729785</v>
      </c>
      <c r="R25" s="3"/>
    </row>
    <row r="26" spans="2:18" x14ac:dyDescent="0.35"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Robot Path 1</vt:lpstr>
      <vt:lpstr>Robot Path 2</vt:lpstr>
      <vt:lpstr>Robot Path 3</vt:lpstr>
    </vt:vector>
  </TitlesOfParts>
  <Company>Culver Educational Foundation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/>
  <dc:creator>David  Lawrence</dc:creator>
  <cp:lastModifiedBy>Lawrence, David</cp:lastModifiedBy>
  <cp:lastPrinted>2020-02-26T14:52:34Z</cp:lastPrinted>
  <dcterms:created xsi:type="dcterms:W3CDTF">2018-09-21T15:25:25Z</dcterms:created>
  <dcterms:modified xsi:type="dcterms:W3CDTF">2024-07-25T14:24:20Z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ca51976e-1677-41d8-bbf2-3f9ab21c7064_Enabled">
    <vt:lpwstr>true</vt:lpwstr>
  </property>
  <property fmtid="{D5CDD505-2E9C-101B-9397-08002B2CF9AE}" pid="3" name="MSIP_Label_ca51976e-1677-41d8-bbf2-3f9ab21c7064_SetDate">
    <vt:lpwstr>2023-05-10T14:44:28Z</vt:lpwstr>
  </property>
  <property fmtid="{D5CDD505-2E9C-101B-9397-08002B2CF9AE}" pid="4" name="MSIP_Label_ca51976e-1677-41d8-bbf2-3f9ab21c7064_Method">
    <vt:lpwstr>Standard</vt:lpwstr>
  </property>
  <property fmtid="{D5CDD505-2E9C-101B-9397-08002B2CF9AE}" pid="5" name="MSIP_Label_ca51976e-1677-41d8-bbf2-3f9ab21c7064_Name">
    <vt:lpwstr>defa4170-0d19-0005-0004-bc88714345d2</vt:lpwstr>
  </property>
  <property fmtid="{D5CDD505-2E9C-101B-9397-08002B2CF9AE}" pid="6" name="MSIP_Label_ca51976e-1677-41d8-bbf2-3f9ab21c7064_SiteId">
    <vt:lpwstr>c31c975b-d687-4136-b03e-2462bfade1af</vt:lpwstr>
  </property>
  <property fmtid="{D5CDD505-2E9C-101B-9397-08002B2CF9AE}" pid="7" name="MSIP_Label_ca51976e-1677-41d8-bbf2-3f9ab21c7064_ActionId">
    <vt:lpwstr>86028e21-9de2-46f8-9eff-2061146b4539</vt:lpwstr>
  </property>
  <property fmtid="{D5CDD505-2E9C-101B-9397-08002B2CF9AE}" pid="8" name="MSIP_Label_ca51976e-1677-41d8-bbf2-3f9ab21c7064_ContentBits">
    <vt:lpwstr>0</vt:lpwstr>
  </property>
</Properties>
</file>